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Окна\окна 21\для Тендера\"/>
    </mc:Choice>
  </mc:AlternateContent>
  <xr:revisionPtr revIDLastSave="0" documentId="13_ncr:1_{801577DE-425D-418D-B586-15F8A1E9AA7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Форма КП окна, б двери (2)" sheetId="18" r:id="rId1"/>
  </sheets>
  <definedNames>
    <definedName name="_xlnm._FilterDatabase" localSheetId="0" hidden="1">'Форма КП окна, б двери (2)'!$A$18:$K$64</definedName>
    <definedName name="_xlnm.Print_Area" localSheetId="0">'Форма КП окна, б двери (2)'!$A$4:$K$64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8" l="1"/>
  <c r="I51" i="18" l="1"/>
  <c r="J27" i="18" l="1"/>
  <c r="J26" i="18"/>
  <c r="I25" i="18"/>
  <c r="J24" i="18"/>
  <c r="I23" i="18"/>
  <c r="J22" i="18"/>
  <c r="I21" i="18"/>
  <c r="I28" i="18" s="1"/>
  <c r="J20" i="18"/>
  <c r="J28" i="18" s="1"/>
  <c r="J62" i="18"/>
  <c r="J61" i="18"/>
  <c r="I60" i="18"/>
  <c r="J59" i="18"/>
  <c r="I58" i="18"/>
  <c r="J57" i="18"/>
  <c r="I56" i="18"/>
  <c r="J55" i="18"/>
  <c r="J43" i="18"/>
  <c r="J48" i="18"/>
  <c r="J63" i="18" s="1"/>
  <c r="J32" i="18"/>
  <c r="J44" i="18" s="1"/>
  <c r="J42" i="18"/>
  <c r="I41" i="18"/>
  <c r="J40" i="18"/>
  <c r="I39" i="18"/>
  <c r="J38" i="18"/>
  <c r="I37" i="18"/>
  <c r="J36" i="18"/>
  <c r="I35" i="18"/>
  <c r="I34" i="18"/>
  <c r="I33" i="18"/>
  <c r="I44" i="18" s="1"/>
  <c r="I49" i="18" l="1"/>
  <c r="I63" i="18" s="1"/>
  <c r="I64" i="18" s="1"/>
  <c r="I65" i="18" s="1"/>
  <c r="I50" i="18" l="1"/>
</calcChain>
</file>

<file path=xl/sharedStrings.xml><?xml version="1.0" encoding="utf-8"?>
<sst xmlns="http://schemas.openxmlformats.org/spreadsheetml/2006/main" count="173" uniqueCount="102">
  <si>
    <t>Ед.изм</t>
  </si>
  <si>
    <t>м2</t>
  </si>
  <si>
    <t>шт.</t>
  </si>
  <si>
    <t>м.п.</t>
  </si>
  <si>
    <t>Кол-во</t>
  </si>
  <si>
    <t>Наименование видов работ, конструктивных элементов и материалов</t>
  </si>
  <si>
    <t xml:space="preserve">Подоконные отливы из оцинкованной стали  с полимерным покрытием </t>
  </si>
  <si>
    <t xml:space="preserve">Клапан вентиляционный шумопоглощающий </t>
  </si>
  <si>
    <t>Итого по разделу 1.</t>
  </si>
  <si>
    <t>1.1</t>
  </si>
  <si>
    <t>2.1</t>
  </si>
  <si>
    <t>4</t>
  </si>
  <si>
    <t>5</t>
  </si>
  <si>
    <t>6</t>
  </si>
  <si>
    <t>7</t>
  </si>
  <si>
    <t>6.1</t>
  </si>
  <si>
    <t>7.1</t>
  </si>
  <si>
    <t>8</t>
  </si>
  <si>
    <t>9</t>
  </si>
  <si>
    <t>Установка фурнитуры оконных и дверных  балконных блоков ( за проем)</t>
  </si>
  <si>
    <t>Регулировка оконных и дверных  балконных блоков ( за проем)</t>
  </si>
  <si>
    <t>мп</t>
  </si>
  <si>
    <t>Сэндвич-панель толщиной 10мм шириной 250мм</t>
  </si>
  <si>
    <t>6.2</t>
  </si>
  <si>
    <t>6.3</t>
  </si>
  <si>
    <t>1-ый этаж</t>
  </si>
  <si>
    <t>Подвал</t>
  </si>
  <si>
    <t>8.1</t>
  </si>
  <si>
    <t>10</t>
  </si>
  <si>
    <t>11</t>
  </si>
  <si>
    <t>12</t>
  </si>
  <si>
    <t>12.1</t>
  </si>
  <si>
    <t>12.4</t>
  </si>
  <si>
    <t>13</t>
  </si>
  <si>
    <t>13.1</t>
  </si>
  <si>
    <t>14</t>
  </si>
  <si>
    <t>14.1</t>
  </si>
  <si>
    <t>15</t>
  </si>
  <si>
    <t>15.1</t>
  </si>
  <si>
    <t>16</t>
  </si>
  <si>
    <t>17</t>
  </si>
  <si>
    <t>12.5</t>
  </si>
  <si>
    <t xml:space="preserve"> Раздел 1. Окна ниже 0,00 </t>
  </si>
  <si>
    <t xml:space="preserve"> Раздел 2. Окна выше 0,00</t>
  </si>
  <si>
    <t>Монтаж приточных клапанов 2-17 этажи</t>
  </si>
  <si>
    <t>Установка фурнитуры оконных и дверных  балконных блоков ( за проем) -1 этаж</t>
  </si>
  <si>
    <t>Регулировка оконных и дверных  балконных блоков ( за проем) -1 этаж</t>
  </si>
  <si>
    <t>Изготовление,поставка и монтаж оконных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</si>
  <si>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Поставка и монтаж подоконных отливов из оцинкованной стали окрашенный по RAL 9010</t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</si>
  <si>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</t>
  </si>
  <si>
    <r>
      <t>Поставка и монтаж подоконных отливов из оцинкованной стали окрашенный по RAL 9010</t>
    </r>
    <r>
      <rPr>
        <b/>
        <u/>
        <sz val="18"/>
        <color theme="1"/>
        <rFont val="Times New Roman"/>
        <family val="1"/>
        <charset val="204"/>
      </rPr>
      <t>-1 этаж</t>
    </r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</si>
  <si>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</si>
  <si>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№ п/п</t>
  </si>
  <si>
    <t xml:space="preserve">Устройство «обсады» из сэндвич-панелей толщиной 10мм и шириной 250мм под установку оконных и дверных блоков </t>
  </si>
  <si>
    <t>Устройство «обсады» из сэндвич-панелей толщиной 10мм и шириной 250мм под установку оконных и дверных блоков  -1 этаж</t>
  </si>
  <si>
    <t>ОК-2-первый этаж (одна створка поворотная, втоорая поворотно-откидная),  СП 4М1-14Ar-4М1-14Ar-И4- (двухкамерный стеклопакет )</t>
  </si>
  <si>
    <t>Монтаж приточных клапанов Air BOX без фрезировки -1 этаж</t>
  </si>
  <si>
    <t xml:space="preserve">Клапан вентиляционный шумопоглощающий Air BOX </t>
  </si>
  <si>
    <t>ОК-4-типовые этажи, окно глухое, дверь поворотно-откидная, СП 4М1-14Ar-4М1-14Ar-И4- (двухкамерный стеклопакет )</t>
  </si>
  <si>
    <t>ОК-1-типовой этаж (одна створка поворотная, втоорая поворотно-откидная)СП 4М1-14Ar-4М1-14Ar-И4- (двухкамерный стеклопакет )</t>
  </si>
  <si>
    <t>ОК-2-типовой  этаж (одна створка поворотная, втоорая поворотно-откидная), СП 4М1-14Ar-4М1-14Ar-И4- (двухкамерный стеклопакет )</t>
  </si>
  <si>
    <t>ИТОГО с НДС 20% :</t>
  </si>
  <si>
    <t>НДС 20%:</t>
  </si>
  <si>
    <t>Общая стоимость материалов, 
руб.</t>
  </si>
  <si>
    <t>Общая стоимость работы, 
руб.</t>
  </si>
  <si>
    <t>Примечания</t>
  </si>
  <si>
    <t>Стоимость за единицу, руб</t>
  </si>
  <si>
    <t>4.1.</t>
  </si>
  <si>
    <t>1</t>
  </si>
  <si>
    <t>9.1.</t>
  </si>
  <si>
    <t>Вид работ: Изготовление, поставка и монтаж  оконных , балконных блоков , клапанов и подоконных отливов</t>
  </si>
  <si>
    <t>Высота * ширина,  мм</t>
  </si>
  <si>
    <t xml:space="preserve"> 1550*1550</t>
  </si>
  <si>
    <t>*</t>
  </si>
  <si>
    <t>Сэндвич-панель толщиной 10 мм шириной 250мм</t>
  </si>
  <si>
    <t>Итого по разделу 2</t>
  </si>
  <si>
    <t>Итого по разделу 3</t>
  </si>
  <si>
    <t>Раздел 3. Окна 2-17-ый этажи, кровля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</si>
  <si>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</si>
  <si>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</si>
  <si>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</si>
  <si>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</si>
  <si>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</si>
  <si>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</si>
  <si>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>Форма подачи КП</t>
  </si>
  <si>
    <t xml:space="preserve"> 1550*1550 </t>
  </si>
  <si>
    <t>ОК-3-подвал-(одна створка глухая, втоорая поворотно-откидная), СП 4М1-14Ar-4М1-14Ar-И4- (двухкамерный стеклопакет )</t>
  </si>
  <si>
    <t>1400*1100</t>
  </si>
  <si>
    <t>ОК-1*-первый этаж, глухое,   СП 4М1-14Ar-4М1-14Ar-И4- (двухкамерный стеклопакет )</t>
  </si>
  <si>
    <t xml:space="preserve"> 1550*1150 </t>
  </si>
  <si>
    <t>ОК-5-первый этаж, глухое, СП 4М1-14Ar-4М1-14Ar-И4- (двухкамерный стеклопакет )</t>
  </si>
  <si>
    <t xml:space="preserve"> 1550*2200</t>
  </si>
  <si>
    <t>2-20-ый этажи, кровля</t>
  </si>
  <si>
    <t>2300*770</t>
  </si>
  <si>
    <t>1430*480</t>
  </si>
  <si>
    <t>ОК-4*-типовые этажи, окно глухое, дверь поворотно-откидная, СП 4М1-14Ar-4М1-14Ar-И4- (двухкамерный стеклопакет )</t>
  </si>
  <si>
    <t>1430*880</t>
  </si>
  <si>
    <t>Поставка и монтаж подоконных отливов из оцинкованной стали окрашенный по RAL  9010 -  2-20 этажи</t>
  </si>
  <si>
    <t>Устройство «обсады» из сэндвич-панелей толщиной 10мм и шириной 250мм под установку оконных и дверных блоков  2-20 этажи</t>
  </si>
  <si>
    <t>Установка фурнитуры оконных и дверных  балконных блоков ( за проем) 2-20 этажи- RAL 9010</t>
  </si>
  <si>
    <t>Регулировка оконных и дверных  балконных блоков ( за проем) 2-20 этажи</t>
  </si>
  <si>
    <t>корпус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</si>
</sst>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/>
    <xf numFmtId="49" fontId="4" fillId="2" borderId="2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3" fontId="10" fillId="3" borderId="27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49" fontId="3" fillId="4" borderId="26" xfId="0" applyNumberFormat="1" applyFont="1" applyFill="1" applyBorder="1" applyAlignment="1">
      <alignment horizontal="center" vertical="center"/>
    </xf>
    <xf numFmtId="0" fontId="4" fillId="0" borderId="0" xfId="0" applyFont="1"/>
    <xf numFmtId="0" fontId="11" fillId="0" borderId="0" xfId="1" applyFont="1" applyAlignment="1">
      <alignment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3" fillId="4" borderId="9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2" fontId="9" fillId="2" borderId="3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4" fontId="10" fillId="3" borderId="28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2" fillId="0" borderId="51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0" fontId="5" fillId="0" borderId="0" xfId="0" applyFont="1"/>
    <xf numFmtId="49" fontId="2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/>
    <xf numFmtId="0" fontId="13" fillId="0" borderId="34" xfId="0" applyFont="1" applyBorder="1" applyAlignment="1">
      <alignment horizontal="center" vertical="center"/>
    </xf>
    <xf numFmtId="49" fontId="4" fillId="5" borderId="35" xfId="0" applyNumberFormat="1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4" fillId="5" borderId="22" xfId="0" applyNumberFormat="1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2" fontId="9" fillId="4" borderId="27" xfId="0" applyNumberFormat="1" applyFont="1" applyFill="1" applyBorder="1" applyAlignment="1">
      <alignment horizontal="center" vertical="center" wrapText="1"/>
    </xf>
    <xf numFmtId="2" fontId="9" fillId="4" borderId="28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49" fontId="2" fillId="5" borderId="35" xfId="0" applyNumberFormat="1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 wrapText="1"/>
    </xf>
    <xf numFmtId="2" fontId="8" fillId="5" borderId="1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2" fillId="5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1" applyFont="1" applyAlignment="1">
      <alignment vertical="center" wrapText="1"/>
    </xf>
    <xf numFmtId="49" fontId="11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0" fontId="19" fillId="2" borderId="0" xfId="0" applyFont="1" applyFill="1" applyAlignment="1" applyProtection="1">
      <alignment horizontal="right" vertical="center"/>
      <protection locked="0"/>
    </xf>
    <xf numFmtId="9" fontId="11" fillId="0" borderId="0" xfId="2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4" fontId="18" fillId="2" borderId="0" xfId="0" applyNumberFormat="1" applyFont="1" applyFill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19" fillId="2" borderId="0" xfId="0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10" fillId="3" borderId="38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2" fontId="2" fillId="5" borderId="15" xfId="0" applyNumberFormat="1" applyFont="1" applyFill="1" applyBorder="1" applyAlignment="1">
      <alignment horizontal="right" vertical="center" wrapText="1"/>
    </xf>
    <xf numFmtId="2" fontId="2" fillId="5" borderId="16" xfId="0" applyNumberFormat="1" applyFont="1" applyFill="1" applyBorder="1" applyAlignment="1">
      <alignment horizontal="right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2" fontId="10" fillId="3" borderId="38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left" vertical="center" wrapText="1"/>
    </xf>
    <xf numFmtId="2" fontId="4" fillId="2" borderId="16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2" borderId="17" xfId="0" applyNumberFormat="1" applyFont="1" applyFill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3" borderId="41" xfId="0" applyNumberFormat="1" applyFont="1" applyFill="1" applyBorder="1" applyAlignment="1">
      <alignment horizontal="right" vertical="center"/>
    </xf>
    <xf numFmtId="49" fontId="2" fillId="3" borderId="39" xfId="0" applyNumberFormat="1" applyFont="1" applyFill="1" applyBorder="1" applyAlignment="1">
      <alignment horizontal="right" vertical="center"/>
    </xf>
    <xf numFmtId="49" fontId="2" fillId="3" borderId="40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2" fillId="4" borderId="38" xfId="0" applyNumberFormat="1" applyFont="1" applyFill="1" applyBorder="1" applyAlignment="1">
      <alignment horizontal="center" vertical="center"/>
    </xf>
    <xf numFmtId="49" fontId="2" fillId="4" borderId="39" xfId="0" applyNumberFormat="1" applyFont="1" applyFill="1" applyBorder="1" applyAlignment="1">
      <alignment horizontal="center" vertical="center"/>
    </xf>
    <xf numFmtId="49" fontId="2" fillId="4" borderId="40" xfId="0" applyNumberFormat="1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E178-479A-481D-A33B-60A813F23452}">
  <sheetPr>
    <tabColor rgb="FFFF0000"/>
    <pageSetUpPr fitToPage="1"/>
  </sheetPr>
  <dimension ref="A1:K128"/>
  <sheetViews>
    <sheetView tabSelected="1" showWhiteSpace="0" topLeftCell="A61" zoomScale="60" zoomScaleNormal="60" zoomScaleSheetLayoutView="40" zoomScalePageLayoutView="57" workbookViewId="0">
      <selection activeCell="A13" sqref="A13"/>
    </sheetView>
  </sheetViews>
  <sheetFormatPr defaultRowHeight="17.25" customHeight="1" x14ac:dyDescent="0.35"/>
  <cols>
    <col min="1" max="1" width="8.28515625" style="6" customWidth="1"/>
    <col min="2" max="2" width="64.7109375" style="19" customWidth="1"/>
    <col min="3" max="3" width="26.42578125" style="6" customWidth="1"/>
    <col min="4" max="4" width="36.140625" style="6" customWidth="1"/>
    <col min="5" max="5" width="13.7109375" style="6" customWidth="1"/>
    <col min="6" max="6" width="19.42578125" style="6" customWidth="1"/>
    <col min="7" max="7" width="25.85546875" style="83" customWidth="1"/>
    <col min="8" max="10" width="23.7109375" style="83" customWidth="1"/>
    <col min="11" max="11" width="29.28515625" style="6" customWidth="1"/>
    <col min="12" max="16384" width="9.140625" style="6"/>
  </cols>
  <sheetData>
    <row r="1" spans="1:11" ht="24.95" customHeight="1" x14ac:dyDescent="0.35">
      <c r="A1" s="152" t="s">
        <v>78</v>
      </c>
      <c r="B1" s="152"/>
      <c r="C1" s="152"/>
      <c r="D1" s="139"/>
      <c r="E1" s="140"/>
      <c r="F1" s="150"/>
      <c r="G1" s="40"/>
      <c r="H1" s="40"/>
      <c r="I1" s="40"/>
      <c r="J1" s="40"/>
      <c r="K1" s="41"/>
    </row>
    <row r="2" spans="1:11" ht="24.95" customHeight="1" x14ac:dyDescent="0.35">
      <c r="A2" s="144" t="s">
        <v>79</v>
      </c>
      <c r="B2" s="145"/>
      <c r="C2" s="42"/>
      <c r="D2" s="139"/>
      <c r="E2" s="140"/>
      <c r="F2" s="141"/>
      <c r="G2" s="47"/>
      <c r="H2" s="47"/>
      <c r="I2" s="47"/>
      <c r="J2" s="47"/>
      <c r="K2" s="48"/>
    </row>
    <row r="3" spans="1:11" ht="24.95" customHeight="1" x14ac:dyDescent="0.35">
      <c r="A3" s="144" t="s">
        <v>80</v>
      </c>
      <c r="B3" s="146"/>
      <c r="C3" s="147"/>
      <c r="D3" s="139"/>
      <c r="E3" s="153"/>
      <c r="F3" s="153"/>
      <c r="G3" s="47"/>
      <c r="H3" s="47"/>
      <c r="I3" s="47"/>
      <c r="J3" s="47"/>
      <c r="K3" s="48"/>
    </row>
    <row r="4" spans="1:11" s="1" customFormat="1" ht="54" customHeight="1" x14ac:dyDescent="0.2">
      <c r="A4" s="148" t="s">
        <v>81</v>
      </c>
      <c r="B4" s="146"/>
      <c r="C4" s="147"/>
      <c r="D4" s="139"/>
      <c r="E4" s="140"/>
      <c r="F4" s="151"/>
      <c r="G4" s="46"/>
      <c r="H4" s="46"/>
      <c r="I4" s="46"/>
      <c r="J4" s="46"/>
      <c r="K4" s="46"/>
    </row>
    <row r="5" spans="1:11" s="42" customFormat="1" ht="55.5" customHeight="1" x14ac:dyDescent="0.2">
      <c r="A5" s="152" t="s">
        <v>82</v>
      </c>
      <c r="B5" s="152"/>
      <c r="C5" s="152"/>
      <c r="D5" s="139"/>
      <c r="E5" s="140"/>
      <c r="F5" s="141"/>
      <c r="G5" s="137"/>
      <c r="H5" s="137"/>
      <c r="I5" s="137"/>
      <c r="J5" s="137"/>
      <c r="K5" s="137"/>
    </row>
    <row r="6" spans="1:11" s="1" customFormat="1" ht="27.75" x14ac:dyDescent="0.2">
      <c r="A6" s="144" t="s">
        <v>83</v>
      </c>
      <c r="B6" s="145"/>
      <c r="C6" s="42"/>
      <c r="D6" s="154"/>
      <c r="E6" s="154"/>
      <c r="F6" s="154"/>
      <c r="G6" s="49"/>
      <c r="H6" s="49"/>
      <c r="I6" s="49"/>
      <c r="J6" s="49"/>
      <c r="K6" s="49"/>
    </row>
    <row r="7" spans="1:11" s="1" customFormat="1" ht="23.25" customHeight="1" x14ac:dyDescent="0.35">
      <c r="A7" s="149"/>
      <c r="B7" s="149"/>
      <c r="C7" s="149"/>
      <c r="D7" s="154"/>
      <c r="E7" s="154"/>
      <c r="F7" s="154"/>
      <c r="G7" s="138"/>
      <c r="H7" s="138"/>
      <c r="I7" s="138"/>
      <c r="J7" s="138"/>
      <c r="K7" s="138"/>
    </row>
    <row r="8" spans="1:11" s="1" customFormat="1" ht="24.75" customHeight="1" x14ac:dyDescent="0.2">
      <c r="A8" s="139"/>
      <c r="B8" s="139"/>
      <c r="C8" s="139"/>
      <c r="D8" s="154"/>
      <c r="E8" s="154"/>
      <c r="F8" s="154"/>
      <c r="G8" s="143"/>
      <c r="H8" s="138"/>
      <c r="I8" s="138"/>
      <c r="J8" s="138"/>
      <c r="K8" s="138"/>
    </row>
    <row r="9" spans="1:11" s="43" customFormat="1" ht="22.5" customHeight="1" x14ac:dyDescent="0.2">
      <c r="A9" s="139"/>
      <c r="B9" s="139"/>
      <c r="C9" s="139"/>
      <c r="D9" s="139"/>
      <c r="E9" s="140"/>
      <c r="F9" s="142"/>
      <c r="G9" s="136"/>
      <c r="H9" s="136"/>
      <c r="I9" s="136"/>
      <c r="J9" s="136"/>
      <c r="K9" s="136"/>
    </row>
    <row r="10" spans="1:11" s="43" customFormat="1" ht="59.25" customHeight="1" x14ac:dyDescent="0.3">
      <c r="A10" s="155" t="s">
        <v>84</v>
      </c>
      <c r="B10" s="155"/>
      <c r="C10" s="155"/>
      <c r="D10" s="155"/>
      <c r="E10" s="155"/>
      <c r="F10" s="155"/>
      <c r="G10" s="136"/>
      <c r="H10" s="136"/>
      <c r="I10" s="136"/>
      <c r="J10" s="136"/>
      <c r="K10" s="136"/>
    </row>
    <row r="11" spans="1:11" s="2" customFormat="1" ht="56.25" customHeight="1" x14ac:dyDescent="0.2">
      <c r="A11" s="185" t="s">
        <v>70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</row>
    <row r="12" spans="1:11" s="2" customFormat="1" ht="27" customHeight="1" x14ac:dyDescent="0.2">
      <c r="A12" s="185" t="s">
        <v>101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</row>
    <row r="13" spans="1:11" s="2" customFormat="1" ht="27.75" thickBot="1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s="67" customFormat="1" ht="13.5" customHeight="1" x14ac:dyDescent="0.2">
      <c r="A14" s="186" t="s">
        <v>52</v>
      </c>
      <c r="B14" s="189" t="s">
        <v>5</v>
      </c>
      <c r="C14" s="190"/>
      <c r="D14" s="190"/>
      <c r="E14" s="195" t="s">
        <v>0</v>
      </c>
      <c r="F14" s="195" t="s">
        <v>71</v>
      </c>
      <c r="G14" s="195" t="s">
        <v>4</v>
      </c>
      <c r="H14" s="198" t="s">
        <v>66</v>
      </c>
      <c r="I14" s="198" t="s">
        <v>63</v>
      </c>
      <c r="J14" s="198" t="s">
        <v>64</v>
      </c>
      <c r="K14" s="201" t="s">
        <v>65</v>
      </c>
    </row>
    <row r="15" spans="1:11" s="67" customFormat="1" ht="78" customHeight="1" x14ac:dyDescent="0.2">
      <c r="A15" s="187"/>
      <c r="B15" s="191"/>
      <c r="C15" s="192"/>
      <c r="D15" s="192"/>
      <c r="E15" s="196"/>
      <c r="F15" s="196"/>
      <c r="G15" s="196"/>
      <c r="H15" s="199"/>
      <c r="I15" s="199"/>
      <c r="J15" s="199"/>
      <c r="K15" s="202"/>
    </row>
    <row r="16" spans="1:11" s="67" customFormat="1" ht="108" customHeight="1" thickBot="1" x14ac:dyDescent="0.25">
      <c r="A16" s="188"/>
      <c r="B16" s="193"/>
      <c r="C16" s="194"/>
      <c r="D16" s="194"/>
      <c r="E16" s="197"/>
      <c r="F16" s="197"/>
      <c r="G16" s="197"/>
      <c r="H16" s="200"/>
      <c r="I16" s="200"/>
      <c r="J16" s="200"/>
      <c r="K16" s="203"/>
    </row>
    <row r="17" spans="1:11" s="1" customFormat="1" ht="31.5" customHeight="1" thickBot="1" x14ac:dyDescent="0.25">
      <c r="A17" s="160" t="s">
        <v>42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2"/>
    </row>
    <row r="18" spans="1:11" s="1" customFormat="1" ht="31.5" customHeight="1" thickBot="1" x14ac:dyDescent="0.25">
      <c r="A18" s="64"/>
      <c r="B18" s="178" t="s">
        <v>26</v>
      </c>
      <c r="C18" s="179"/>
      <c r="D18" s="179"/>
      <c r="E18" s="65"/>
      <c r="F18" s="65"/>
      <c r="G18" s="66"/>
      <c r="H18" s="91"/>
      <c r="I18" s="91"/>
      <c r="J18" s="65"/>
      <c r="K18" s="68"/>
    </row>
    <row r="19" spans="1:11" s="1" customFormat="1" ht="60" customHeight="1" x14ac:dyDescent="0.2">
      <c r="A19" s="180" t="s">
        <v>68</v>
      </c>
      <c r="B19" s="181" t="s">
        <v>47</v>
      </c>
      <c r="C19" s="181"/>
      <c r="D19" s="182"/>
      <c r="E19" s="58" t="s">
        <v>2</v>
      </c>
      <c r="F19" s="84"/>
      <c r="G19" s="50">
        <v>2</v>
      </c>
      <c r="H19" s="97"/>
      <c r="I19" s="39"/>
      <c r="J19" s="39"/>
      <c r="K19" s="98"/>
    </row>
    <row r="20" spans="1:11" s="1" customFormat="1" ht="81" customHeight="1" x14ac:dyDescent="0.2">
      <c r="A20" s="180"/>
      <c r="B20" s="183"/>
      <c r="C20" s="183"/>
      <c r="D20" s="184"/>
      <c r="E20" s="59" t="s">
        <v>1</v>
      </c>
      <c r="F20" s="85"/>
      <c r="G20" s="52">
        <v>3.08</v>
      </c>
      <c r="H20" s="99" t="s">
        <v>73</v>
      </c>
      <c r="I20" s="38"/>
      <c r="J20" s="130" t="e">
        <f>G20*H20</f>
        <v>#VALUE!</v>
      </c>
      <c r="K20" s="70"/>
    </row>
    <row r="21" spans="1:11" ht="67.5" customHeight="1" x14ac:dyDescent="0.35">
      <c r="A21" s="22" t="s">
        <v>9</v>
      </c>
      <c r="B21" s="208" t="s">
        <v>86</v>
      </c>
      <c r="C21" s="209"/>
      <c r="D21" s="209"/>
      <c r="E21" s="78" t="s">
        <v>2</v>
      </c>
      <c r="F21" s="17" t="s">
        <v>87</v>
      </c>
      <c r="G21" s="51">
        <v>2</v>
      </c>
      <c r="H21" s="92" t="s">
        <v>73</v>
      </c>
      <c r="I21" s="93" t="e">
        <f>G21*H21</f>
        <v>#VALUE!</v>
      </c>
      <c r="J21" s="37"/>
      <c r="K21" s="94"/>
    </row>
    <row r="22" spans="1:11" ht="60" customHeight="1" x14ac:dyDescent="0.35">
      <c r="A22" s="32">
        <v>2</v>
      </c>
      <c r="B22" s="212" t="s">
        <v>48</v>
      </c>
      <c r="C22" s="213"/>
      <c r="D22" s="213"/>
      <c r="E22" s="60" t="s">
        <v>3</v>
      </c>
      <c r="F22" s="86"/>
      <c r="G22" s="52">
        <v>2.48</v>
      </c>
      <c r="H22" s="95" t="s">
        <v>73</v>
      </c>
      <c r="I22" s="132"/>
      <c r="J22" s="132" t="e">
        <f>G22*H22</f>
        <v>#VALUE!</v>
      </c>
      <c r="K22" s="96"/>
    </row>
    <row r="23" spans="1:11" ht="36" customHeight="1" x14ac:dyDescent="0.35">
      <c r="A23" s="31" t="s">
        <v>10</v>
      </c>
      <c r="B23" s="214" t="s">
        <v>6</v>
      </c>
      <c r="C23" s="215"/>
      <c r="D23" s="215"/>
      <c r="E23" s="61" t="s">
        <v>3</v>
      </c>
      <c r="F23" s="87"/>
      <c r="G23" s="53">
        <v>2.48</v>
      </c>
      <c r="H23" s="95" t="s">
        <v>73</v>
      </c>
      <c r="I23" s="132" t="e">
        <f>G23*H23</f>
        <v>#VALUE!</v>
      </c>
      <c r="J23" s="132"/>
      <c r="K23" s="96"/>
    </row>
    <row r="24" spans="1:11" s="20" customFormat="1" ht="75" customHeight="1" x14ac:dyDescent="0.35">
      <c r="A24" s="32" t="s">
        <v>11</v>
      </c>
      <c r="B24" s="183" t="s">
        <v>53</v>
      </c>
      <c r="C24" s="183"/>
      <c r="D24" s="184"/>
      <c r="E24" s="62" t="s">
        <v>21</v>
      </c>
      <c r="F24" s="88"/>
      <c r="G24" s="55">
        <v>7.8</v>
      </c>
      <c r="H24" s="95" t="s">
        <v>73</v>
      </c>
      <c r="I24" s="132"/>
      <c r="J24" s="132" t="e">
        <f>G24*H24</f>
        <v>#VALUE!</v>
      </c>
      <c r="K24" s="96"/>
    </row>
    <row r="25" spans="1:11" s="20" customFormat="1" ht="75" customHeight="1" x14ac:dyDescent="0.35">
      <c r="A25" s="31" t="s">
        <v>67</v>
      </c>
      <c r="B25" s="206" t="s">
        <v>22</v>
      </c>
      <c r="C25" s="206"/>
      <c r="D25" s="214"/>
      <c r="E25" s="61" t="s">
        <v>3</v>
      </c>
      <c r="F25" s="87"/>
      <c r="G25" s="57">
        <v>7.8</v>
      </c>
      <c r="H25" s="95" t="s">
        <v>73</v>
      </c>
      <c r="I25" s="132" t="e">
        <f>G25*H25</f>
        <v>#VALUE!</v>
      </c>
      <c r="J25" s="132"/>
      <c r="K25" s="96"/>
    </row>
    <row r="26" spans="1:11" s="20" customFormat="1" ht="75" customHeight="1" x14ac:dyDescent="0.35">
      <c r="A26" s="32" t="s">
        <v>12</v>
      </c>
      <c r="B26" s="205" t="s">
        <v>19</v>
      </c>
      <c r="C26" s="205"/>
      <c r="D26" s="212"/>
      <c r="E26" s="60" t="s">
        <v>2</v>
      </c>
      <c r="F26" s="86"/>
      <c r="G26" s="54">
        <v>2</v>
      </c>
      <c r="H26" s="95" t="s">
        <v>73</v>
      </c>
      <c r="I26" s="132"/>
      <c r="J26" s="132" t="e">
        <f>G26*H26</f>
        <v>#VALUE!</v>
      </c>
      <c r="K26" s="96"/>
    </row>
    <row r="27" spans="1:11" s="20" customFormat="1" ht="60" customHeight="1" x14ac:dyDescent="0.35">
      <c r="A27" s="32" t="s">
        <v>13</v>
      </c>
      <c r="B27" s="183" t="s">
        <v>20</v>
      </c>
      <c r="C27" s="183"/>
      <c r="D27" s="184"/>
      <c r="E27" s="62" t="s">
        <v>2</v>
      </c>
      <c r="F27" s="88"/>
      <c r="G27" s="56">
        <v>2</v>
      </c>
      <c r="H27" s="95" t="s">
        <v>73</v>
      </c>
      <c r="I27" s="132"/>
      <c r="J27" s="132" t="e">
        <f>G27*H27</f>
        <v>#VALUE!</v>
      </c>
      <c r="K27" s="96"/>
    </row>
    <row r="28" spans="1:11" ht="34.5" customHeight="1" thickBot="1" x14ac:dyDescent="0.4">
      <c r="A28" s="113"/>
      <c r="B28" s="158" t="s">
        <v>8</v>
      </c>
      <c r="C28" s="159"/>
      <c r="D28" s="159"/>
      <c r="E28" s="114"/>
      <c r="F28" s="115"/>
      <c r="G28" s="116"/>
      <c r="H28" s="117"/>
      <c r="I28" s="134" t="e">
        <f>SUM(I19:I27)</f>
        <v>#VALUE!</v>
      </c>
      <c r="J28" s="134" t="e">
        <f>SUM(J19:J27)</f>
        <v>#VALUE!</v>
      </c>
      <c r="K28" s="118"/>
    </row>
    <row r="29" spans="1:11" ht="32.25" customHeight="1" thickBot="1" x14ac:dyDescent="0.4">
      <c r="A29" s="160" t="s">
        <v>43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2"/>
    </row>
    <row r="30" spans="1:11" ht="32.25" customHeight="1" thickBot="1" x14ac:dyDescent="0.4">
      <c r="A30" s="29"/>
      <c r="B30" s="30" t="s">
        <v>25</v>
      </c>
      <c r="C30" s="30"/>
      <c r="D30" s="30"/>
      <c r="E30" s="119"/>
      <c r="F30" s="119"/>
      <c r="G30" s="119"/>
      <c r="H30" s="119"/>
      <c r="I30" s="119"/>
      <c r="J30" s="120"/>
      <c r="K30" s="121"/>
    </row>
    <row r="31" spans="1:11" ht="47.1" customHeight="1" x14ac:dyDescent="0.35">
      <c r="A31" s="204" t="s">
        <v>13</v>
      </c>
      <c r="B31" s="210" t="s">
        <v>49</v>
      </c>
      <c r="C31" s="210"/>
      <c r="D31" s="210"/>
      <c r="E31" s="15" t="s">
        <v>2</v>
      </c>
      <c r="F31" s="15"/>
      <c r="G31" s="16">
        <v>27</v>
      </c>
      <c r="H31" s="11"/>
      <c r="I31" s="39"/>
      <c r="J31" s="39"/>
      <c r="K31" s="69"/>
    </row>
    <row r="32" spans="1:11" ht="93.75" customHeight="1" x14ac:dyDescent="0.35">
      <c r="A32" s="180"/>
      <c r="B32" s="211"/>
      <c r="C32" s="211"/>
      <c r="D32" s="211"/>
      <c r="E32" s="27" t="s">
        <v>1</v>
      </c>
      <c r="F32" s="27"/>
      <c r="G32" s="8">
        <v>65.25</v>
      </c>
      <c r="H32" s="28" t="s">
        <v>73</v>
      </c>
      <c r="I32" s="38"/>
      <c r="J32" s="130" t="e">
        <f>G32*H32</f>
        <v>#VALUE!</v>
      </c>
      <c r="K32" s="70"/>
    </row>
    <row r="33" spans="1:11" ht="66.75" customHeight="1" x14ac:dyDescent="0.35">
      <c r="A33" s="21" t="s">
        <v>15</v>
      </c>
      <c r="B33" s="166" t="s">
        <v>88</v>
      </c>
      <c r="C33" s="167"/>
      <c r="D33" s="168"/>
      <c r="E33" s="4" t="s">
        <v>2</v>
      </c>
      <c r="F33" s="89" t="s">
        <v>89</v>
      </c>
      <c r="G33" s="4">
        <v>1</v>
      </c>
      <c r="H33" s="4" t="s">
        <v>73</v>
      </c>
      <c r="I33" s="4" t="e">
        <f>G33*H33</f>
        <v>#VALUE!</v>
      </c>
      <c r="J33" s="5"/>
      <c r="K33" s="74"/>
    </row>
    <row r="34" spans="1:11" ht="84.95" customHeight="1" x14ac:dyDescent="0.35">
      <c r="A34" s="21" t="s">
        <v>23</v>
      </c>
      <c r="B34" s="166" t="s">
        <v>55</v>
      </c>
      <c r="C34" s="167"/>
      <c r="D34" s="168"/>
      <c r="E34" s="4" t="s">
        <v>2</v>
      </c>
      <c r="F34" s="89" t="s">
        <v>72</v>
      </c>
      <c r="G34" s="4">
        <v>25</v>
      </c>
      <c r="H34" s="4" t="s">
        <v>73</v>
      </c>
      <c r="I34" s="4" t="e">
        <f>G34*H34</f>
        <v>#VALUE!</v>
      </c>
      <c r="J34" s="5"/>
      <c r="K34" s="74"/>
    </row>
    <row r="35" spans="1:11" ht="67.5" customHeight="1" x14ac:dyDescent="0.35">
      <c r="A35" s="22" t="s">
        <v>24</v>
      </c>
      <c r="B35" s="166" t="s">
        <v>90</v>
      </c>
      <c r="C35" s="167"/>
      <c r="D35" s="168"/>
      <c r="E35" s="12" t="s">
        <v>2</v>
      </c>
      <c r="F35" s="89" t="s">
        <v>91</v>
      </c>
      <c r="G35" s="4">
        <v>1</v>
      </c>
      <c r="H35" s="12" t="s">
        <v>73</v>
      </c>
      <c r="I35" s="12" t="e">
        <f>G35*H35</f>
        <v>#VALUE!</v>
      </c>
      <c r="J35" s="13"/>
      <c r="K35" s="75"/>
    </row>
    <row r="36" spans="1:11" ht="60" customHeight="1" x14ac:dyDescent="0.35">
      <c r="A36" s="32" t="s">
        <v>14</v>
      </c>
      <c r="B36" s="205" t="s">
        <v>50</v>
      </c>
      <c r="C36" s="205"/>
      <c r="D36" s="205"/>
      <c r="E36" s="7" t="s">
        <v>3</v>
      </c>
      <c r="F36" s="7"/>
      <c r="G36" s="10">
        <v>45.88</v>
      </c>
      <c r="H36" s="7" t="s">
        <v>73</v>
      </c>
      <c r="I36" s="131"/>
      <c r="J36" s="131" t="e">
        <f>G36*H36</f>
        <v>#VALUE!</v>
      </c>
      <c r="K36" s="72"/>
    </row>
    <row r="37" spans="1:11" s="14" customFormat="1" ht="39.75" customHeight="1" x14ac:dyDescent="0.35">
      <c r="A37" s="31" t="s">
        <v>16</v>
      </c>
      <c r="B37" s="206" t="s">
        <v>6</v>
      </c>
      <c r="C37" s="206"/>
      <c r="D37" s="206"/>
      <c r="E37" s="9" t="s">
        <v>3</v>
      </c>
      <c r="F37" s="9"/>
      <c r="G37" s="9">
        <v>45.88</v>
      </c>
      <c r="H37" s="7" t="s">
        <v>73</v>
      </c>
      <c r="I37" s="131" t="e">
        <f>G37*H37</f>
        <v>#VALUE!</v>
      </c>
      <c r="J37" s="131"/>
      <c r="K37" s="72"/>
    </row>
    <row r="38" spans="1:11" ht="42.75" customHeight="1" x14ac:dyDescent="0.35">
      <c r="A38" s="32" t="s">
        <v>17</v>
      </c>
      <c r="B38" s="205" t="s">
        <v>56</v>
      </c>
      <c r="C38" s="205"/>
      <c r="D38" s="205"/>
      <c r="E38" s="7" t="s">
        <v>2</v>
      </c>
      <c r="F38" s="7"/>
      <c r="G38" s="10">
        <v>25</v>
      </c>
      <c r="H38" s="9" t="s">
        <v>73</v>
      </c>
      <c r="I38" s="131"/>
      <c r="J38" s="131" t="e">
        <f>G38*H38</f>
        <v>#VALUE!</v>
      </c>
      <c r="K38" s="53"/>
    </row>
    <row r="39" spans="1:11" s="14" customFormat="1" ht="39.75" customHeight="1" x14ac:dyDescent="0.35">
      <c r="A39" s="31" t="s">
        <v>27</v>
      </c>
      <c r="B39" s="207" t="s">
        <v>57</v>
      </c>
      <c r="C39" s="207"/>
      <c r="D39" s="207"/>
      <c r="E39" s="79" t="s">
        <v>2</v>
      </c>
      <c r="F39" s="79"/>
      <c r="G39" s="79">
        <v>25</v>
      </c>
      <c r="H39" s="35" t="s">
        <v>73</v>
      </c>
      <c r="I39" s="132" t="e">
        <f>G39*H39</f>
        <v>#VALUE!</v>
      </c>
      <c r="J39" s="132"/>
      <c r="K39" s="72"/>
    </row>
    <row r="40" spans="1:11" s="20" customFormat="1" ht="60" customHeight="1" x14ac:dyDescent="0.35">
      <c r="A40" s="36" t="s">
        <v>18</v>
      </c>
      <c r="B40" s="183" t="s">
        <v>54</v>
      </c>
      <c r="C40" s="183"/>
      <c r="D40" s="183"/>
      <c r="E40" s="33" t="s">
        <v>21</v>
      </c>
      <c r="F40" s="35"/>
      <c r="G40" s="80">
        <v>42.1</v>
      </c>
      <c r="H40" s="35" t="s">
        <v>73</v>
      </c>
      <c r="I40" s="132"/>
      <c r="J40" s="132" t="e">
        <f>G40*H40</f>
        <v>#VALUE!</v>
      </c>
      <c r="K40" s="73"/>
    </row>
    <row r="41" spans="1:11" s="20" customFormat="1" ht="52.5" customHeight="1" x14ac:dyDescent="0.35">
      <c r="A41" s="31" t="s">
        <v>69</v>
      </c>
      <c r="B41" s="223" t="s">
        <v>22</v>
      </c>
      <c r="C41" s="223"/>
      <c r="D41" s="223"/>
      <c r="E41" s="79" t="s">
        <v>3</v>
      </c>
      <c r="F41" s="79"/>
      <c r="G41" s="82">
        <v>42.1</v>
      </c>
      <c r="H41" s="35" t="s">
        <v>73</v>
      </c>
      <c r="I41" s="132" t="e">
        <f>G41*H41</f>
        <v>#VALUE!</v>
      </c>
      <c r="J41" s="132"/>
      <c r="K41" s="73"/>
    </row>
    <row r="42" spans="1:11" ht="41.25" customHeight="1" x14ac:dyDescent="0.35">
      <c r="A42" s="32" t="s">
        <v>28</v>
      </c>
      <c r="B42" s="183" t="s">
        <v>45</v>
      </c>
      <c r="C42" s="183"/>
      <c r="D42" s="183"/>
      <c r="E42" s="33" t="s">
        <v>2</v>
      </c>
      <c r="F42" s="35"/>
      <c r="G42" s="81">
        <v>27</v>
      </c>
      <c r="H42" s="79" t="s">
        <v>73</v>
      </c>
      <c r="I42" s="132"/>
      <c r="J42" s="132" t="e">
        <f>G42*H42</f>
        <v>#VALUE!</v>
      </c>
      <c r="K42" s="53"/>
    </row>
    <row r="43" spans="1:11" ht="60" customHeight="1" x14ac:dyDescent="0.35">
      <c r="A43" s="23" t="s">
        <v>29</v>
      </c>
      <c r="B43" s="224" t="s">
        <v>46</v>
      </c>
      <c r="C43" s="224"/>
      <c r="D43" s="224"/>
      <c r="E43" s="3" t="s">
        <v>2</v>
      </c>
      <c r="F43" s="3"/>
      <c r="G43" s="3">
        <v>27</v>
      </c>
      <c r="H43" s="3" t="s">
        <v>73</v>
      </c>
      <c r="I43" s="133"/>
      <c r="J43" s="133" t="e">
        <f>G43*H43</f>
        <v>#VALUE!</v>
      </c>
      <c r="K43" s="76"/>
    </row>
    <row r="44" spans="1:11" ht="39.75" customHeight="1" thickBot="1" x14ac:dyDescent="0.4">
      <c r="A44" s="113"/>
      <c r="B44" s="158" t="s">
        <v>75</v>
      </c>
      <c r="C44" s="159"/>
      <c r="D44" s="159"/>
      <c r="E44" s="122"/>
      <c r="F44" s="122"/>
      <c r="G44" s="122"/>
      <c r="H44" s="122"/>
      <c r="I44" s="129" t="e">
        <f>SUM(I31:I43)</f>
        <v>#VALUE!</v>
      </c>
      <c r="J44" s="129" t="e">
        <f>SUM(J31:J43)</f>
        <v>#VALUE!</v>
      </c>
      <c r="K44" s="123"/>
    </row>
    <row r="45" spans="1:11" ht="32.25" customHeight="1" thickBot="1" x14ac:dyDescent="0.4">
      <c r="A45" s="160" t="s">
        <v>77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2"/>
    </row>
    <row r="46" spans="1:11" ht="36" customHeight="1" thickBot="1" x14ac:dyDescent="0.4">
      <c r="A46" s="44"/>
      <c r="B46" s="225" t="s">
        <v>92</v>
      </c>
      <c r="C46" s="226"/>
      <c r="D46" s="227"/>
      <c r="E46" s="124"/>
      <c r="F46" s="124"/>
      <c r="G46" s="124"/>
      <c r="H46" s="124"/>
      <c r="I46" s="124"/>
      <c r="J46" s="124"/>
      <c r="K46" s="125"/>
    </row>
    <row r="47" spans="1:11" ht="59.25" customHeight="1" x14ac:dyDescent="0.35">
      <c r="A47" s="204" t="s">
        <v>30</v>
      </c>
      <c r="B47" s="181" t="s">
        <v>51</v>
      </c>
      <c r="C47" s="181"/>
      <c r="D47" s="181"/>
      <c r="E47" s="15" t="s">
        <v>2</v>
      </c>
      <c r="F47" s="15"/>
      <c r="G47" s="90">
        <v>590</v>
      </c>
      <c r="H47" s="11"/>
      <c r="I47" s="39"/>
      <c r="J47" s="39"/>
      <c r="K47" s="69"/>
    </row>
    <row r="48" spans="1:11" ht="87" customHeight="1" x14ac:dyDescent="0.35">
      <c r="A48" s="180"/>
      <c r="B48" s="183"/>
      <c r="C48" s="183"/>
      <c r="D48" s="183"/>
      <c r="E48" s="27" t="s">
        <v>1</v>
      </c>
      <c r="F48" s="27"/>
      <c r="G48" s="100">
        <v>1466.45</v>
      </c>
      <c r="H48" s="28" t="s">
        <v>73</v>
      </c>
      <c r="I48" s="38"/>
      <c r="J48" s="130" t="e">
        <f>G48*H48</f>
        <v>#VALUE!</v>
      </c>
      <c r="K48" s="70"/>
    </row>
    <row r="49" spans="1:11" ht="84.95" customHeight="1" x14ac:dyDescent="0.35">
      <c r="A49" s="21" t="s">
        <v>31</v>
      </c>
      <c r="B49" s="166" t="s">
        <v>59</v>
      </c>
      <c r="C49" s="167"/>
      <c r="D49" s="168"/>
      <c r="E49" s="4" t="s">
        <v>2</v>
      </c>
      <c r="F49" s="89" t="s">
        <v>89</v>
      </c>
      <c r="G49" s="4">
        <v>20</v>
      </c>
      <c r="H49" s="4" t="s">
        <v>73</v>
      </c>
      <c r="I49" s="4" t="e">
        <f>G49*H49</f>
        <v>#VALUE!</v>
      </c>
      <c r="J49" s="5"/>
      <c r="K49" s="74"/>
    </row>
    <row r="50" spans="1:11" ht="84.95" customHeight="1" x14ac:dyDescent="0.35">
      <c r="A50" s="21" t="s">
        <v>31</v>
      </c>
      <c r="B50" s="166" t="s">
        <v>60</v>
      </c>
      <c r="C50" s="167"/>
      <c r="D50" s="168"/>
      <c r="E50" s="4" t="s">
        <v>2</v>
      </c>
      <c r="F50" s="89" t="s">
        <v>85</v>
      </c>
      <c r="G50" s="4">
        <v>390</v>
      </c>
      <c r="H50" s="4" t="s">
        <v>73</v>
      </c>
      <c r="I50" s="4" t="e">
        <f>G50*H50</f>
        <v>#VALUE!</v>
      </c>
      <c r="J50" s="5"/>
      <c r="K50" s="74"/>
    </row>
    <row r="51" spans="1:11" s="1" customFormat="1" ht="51" customHeight="1" x14ac:dyDescent="0.2">
      <c r="A51" s="164" t="s">
        <v>32</v>
      </c>
      <c r="B51" s="172" t="s">
        <v>58</v>
      </c>
      <c r="C51" s="173"/>
      <c r="D51" s="174"/>
      <c r="E51" s="170" t="s">
        <v>2</v>
      </c>
      <c r="F51" s="89" t="s">
        <v>94</v>
      </c>
      <c r="G51" s="221">
        <v>90</v>
      </c>
      <c r="H51" s="228" t="s">
        <v>73</v>
      </c>
      <c r="I51" s="230" t="e">
        <f t="shared" ref="I51" si="0">G51*H51</f>
        <v>#VALUE!</v>
      </c>
      <c r="J51" s="17"/>
      <c r="K51" s="71"/>
    </row>
    <row r="52" spans="1:11" s="1" customFormat="1" ht="57" customHeight="1" x14ac:dyDescent="0.2">
      <c r="A52" s="165"/>
      <c r="B52" s="175"/>
      <c r="C52" s="176"/>
      <c r="D52" s="177"/>
      <c r="E52" s="170"/>
      <c r="F52" s="89" t="s">
        <v>93</v>
      </c>
      <c r="G52" s="222"/>
      <c r="H52" s="229"/>
      <c r="I52" s="231"/>
      <c r="J52" s="17"/>
      <c r="K52" s="71"/>
    </row>
    <row r="53" spans="1:11" s="1" customFormat="1" ht="63.75" customHeight="1" x14ac:dyDescent="0.2">
      <c r="A53" s="171" t="s">
        <v>41</v>
      </c>
      <c r="B53" s="172" t="s">
        <v>95</v>
      </c>
      <c r="C53" s="173"/>
      <c r="D53" s="174"/>
      <c r="E53" s="170" t="s">
        <v>2</v>
      </c>
      <c r="F53" s="89" t="s">
        <v>96</v>
      </c>
      <c r="G53" s="221">
        <v>90</v>
      </c>
      <c r="H53" s="228" t="s">
        <v>73</v>
      </c>
      <c r="I53" s="230" t="e">
        <f t="shared" ref="I53" si="1">G53*H53</f>
        <v>#VALUE!</v>
      </c>
      <c r="J53" s="17"/>
      <c r="K53" s="71"/>
    </row>
    <row r="54" spans="1:11" s="1" customFormat="1" ht="58.5" customHeight="1" x14ac:dyDescent="0.2">
      <c r="A54" s="171"/>
      <c r="B54" s="175"/>
      <c r="C54" s="176"/>
      <c r="D54" s="177"/>
      <c r="E54" s="170"/>
      <c r="F54" s="89" t="s">
        <v>93</v>
      </c>
      <c r="G54" s="222"/>
      <c r="H54" s="229"/>
      <c r="I54" s="231"/>
      <c r="J54" s="17"/>
      <c r="K54" s="71"/>
    </row>
    <row r="55" spans="1:11" s="45" customFormat="1" ht="60" customHeight="1" x14ac:dyDescent="0.35">
      <c r="A55" s="101" t="s">
        <v>33</v>
      </c>
      <c r="B55" s="169" t="s">
        <v>97</v>
      </c>
      <c r="C55" s="169"/>
      <c r="D55" s="169"/>
      <c r="E55" s="102" t="s">
        <v>3</v>
      </c>
      <c r="F55" s="102"/>
      <c r="G55" s="102">
        <v>832.5</v>
      </c>
      <c r="H55" s="102" t="s">
        <v>73</v>
      </c>
      <c r="I55" s="34"/>
      <c r="J55" s="34" t="e">
        <f>G55*H55</f>
        <v>#VALUE!</v>
      </c>
      <c r="K55" s="108"/>
    </row>
    <row r="56" spans="1:11" s="105" customFormat="1" ht="60" customHeight="1" x14ac:dyDescent="0.35">
      <c r="A56" s="104" t="s">
        <v>34</v>
      </c>
      <c r="B56" s="219" t="s">
        <v>6</v>
      </c>
      <c r="C56" s="219"/>
      <c r="D56" s="219"/>
      <c r="E56" s="103" t="s">
        <v>3</v>
      </c>
      <c r="F56" s="103"/>
      <c r="G56" s="34">
        <v>832.5</v>
      </c>
      <c r="H56" s="102" t="s">
        <v>73</v>
      </c>
      <c r="I56" s="34" t="e">
        <f>G56*H56</f>
        <v>#VALUE!</v>
      </c>
      <c r="J56" s="34"/>
      <c r="K56" s="109"/>
    </row>
    <row r="57" spans="1:11" s="45" customFormat="1" ht="60" customHeight="1" x14ac:dyDescent="0.35">
      <c r="A57" s="101" t="s">
        <v>35</v>
      </c>
      <c r="B57" s="169" t="s">
        <v>44</v>
      </c>
      <c r="C57" s="169"/>
      <c r="D57" s="169"/>
      <c r="E57" s="102" t="s">
        <v>2</v>
      </c>
      <c r="F57" s="102"/>
      <c r="G57" s="102">
        <v>590</v>
      </c>
      <c r="H57" s="103" t="s">
        <v>73</v>
      </c>
      <c r="I57" s="34"/>
      <c r="J57" s="34" t="e">
        <f>G57*H57</f>
        <v>#VALUE!</v>
      </c>
      <c r="K57" s="108"/>
    </row>
    <row r="58" spans="1:11" s="105" customFormat="1" ht="60" customHeight="1" x14ac:dyDescent="0.35">
      <c r="A58" s="104" t="s">
        <v>36</v>
      </c>
      <c r="B58" s="219" t="s">
        <v>7</v>
      </c>
      <c r="C58" s="219"/>
      <c r="D58" s="219"/>
      <c r="E58" s="103" t="s">
        <v>2</v>
      </c>
      <c r="F58" s="103"/>
      <c r="G58" s="34">
        <v>590</v>
      </c>
      <c r="H58" s="102" t="s">
        <v>73</v>
      </c>
      <c r="I58" s="34" t="e">
        <f>G58*H58</f>
        <v>#VALUE!</v>
      </c>
      <c r="J58" s="34"/>
      <c r="K58" s="109"/>
    </row>
    <row r="59" spans="1:11" s="111" customFormat="1" ht="60" customHeight="1" x14ac:dyDescent="0.3">
      <c r="A59" s="101" t="s">
        <v>37</v>
      </c>
      <c r="B59" s="169" t="s">
        <v>98</v>
      </c>
      <c r="C59" s="169"/>
      <c r="D59" s="169"/>
      <c r="E59" s="102" t="s">
        <v>21</v>
      </c>
      <c r="F59" s="102"/>
      <c r="G59" s="102">
        <v>888.5</v>
      </c>
      <c r="H59" s="102" t="s">
        <v>73</v>
      </c>
      <c r="I59" s="34"/>
      <c r="J59" s="34" t="e">
        <f>G59*H59</f>
        <v>#VALUE!</v>
      </c>
      <c r="K59" s="112"/>
    </row>
    <row r="60" spans="1:11" s="45" customFormat="1" ht="60" customHeight="1" x14ac:dyDescent="0.35">
      <c r="A60" s="104" t="s">
        <v>38</v>
      </c>
      <c r="B60" s="219" t="s">
        <v>74</v>
      </c>
      <c r="C60" s="219"/>
      <c r="D60" s="219"/>
      <c r="E60" s="103" t="s">
        <v>3</v>
      </c>
      <c r="F60" s="103"/>
      <c r="G60" s="34">
        <v>888.5</v>
      </c>
      <c r="H60" s="102" t="s">
        <v>73</v>
      </c>
      <c r="I60" s="34" t="e">
        <f>G60*H60</f>
        <v>#VALUE!</v>
      </c>
      <c r="J60" s="34"/>
      <c r="K60" s="109"/>
    </row>
    <row r="61" spans="1:11" s="45" customFormat="1" ht="60" customHeight="1" x14ac:dyDescent="0.35">
      <c r="A61" s="101" t="s">
        <v>39</v>
      </c>
      <c r="B61" s="169" t="s">
        <v>99</v>
      </c>
      <c r="C61" s="169"/>
      <c r="D61" s="169"/>
      <c r="E61" s="102" t="s">
        <v>2</v>
      </c>
      <c r="F61" s="102"/>
      <c r="G61" s="102">
        <v>590</v>
      </c>
      <c r="H61" s="103" t="s">
        <v>73</v>
      </c>
      <c r="I61" s="34"/>
      <c r="J61" s="34" t="e">
        <f>G61*H61</f>
        <v>#VALUE!</v>
      </c>
      <c r="K61" s="108"/>
    </row>
    <row r="62" spans="1:11" s="45" customFormat="1" ht="60" customHeight="1" x14ac:dyDescent="0.35">
      <c r="A62" s="106" t="s">
        <v>40</v>
      </c>
      <c r="B62" s="220" t="s">
        <v>100</v>
      </c>
      <c r="C62" s="220"/>
      <c r="D62" s="220"/>
      <c r="E62" s="107" t="s">
        <v>2</v>
      </c>
      <c r="F62" s="107"/>
      <c r="G62" s="107">
        <v>590</v>
      </c>
      <c r="H62" s="107" t="s">
        <v>73</v>
      </c>
      <c r="I62" s="135"/>
      <c r="J62" s="135" t="e">
        <f>G62*H62</f>
        <v>#VALUE!</v>
      </c>
      <c r="K62" s="110"/>
    </row>
    <row r="63" spans="1:11" s="45" customFormat="1" ht="30" customHeight="1" thickBot="1" x14ac:dyDescent="0.4">
      <c r="A63" s="126"/>
      <c r="B63" s="158" t="s">
        <v>76</v>
      </c>
      <c r="C63" s="159"/>
      <c r="D63" s="159"/>
      <c r="E63" s="122"/>
      <c r="F63" s="122"/>
      <c r="G63" s="122"/>
      <c r="H63" s="122"/>
      <c r="I63" s="128" t="e">
        <f>SUM(I47:I62)</f>
        <v>#VALUE!</v>
      </c>
      <c r="J63" s="128" t="e">
        <f>SUM(J47:J62)</f>
        <v>#VALUE!</v>
      </c>
      <c r="K63" s="127"/>
    </row>
    <row r="64" spans="1:11" ht="34.5" customHeight="1" thickBot="1" x14ac:dyDescent="0.4">
      <c r="A64" s="216" t="s">
        <v>61</v>
      </c>
      <c r="B64" s="217"/>
      <c r="C64" s="217"/>
      <c r="D64" s="218"/>
      <c r="E64" s="24"/>
      <c r="F64" s="24"/>
      <c r="G64" s="25"/>
      <c r="H64" s="26"/>
      <c r="I64" s="163" t="e">
        <f>I28+J28+I44+J44+I63+J63</f>
        <v>#VALUE!</v>
      </c>
      <c r="J64" s="157"/>
      <c r="K64" s="77"/>
    </row>
    <row r="65" spans="1:11" ht="38.25" customHeight="1" thickBot="1" x14ac:dyDescent="0.4">
      <c r="A65" s="216" t="s">
        <v>62</v>
      </c>
      <c r="B65" s="217"/>
      <c r="C65" s="217"/>
      <c r="D65" s="218"/>
      <c r="E65" s="24"/>
      <c r="F65" s="24"/>
      <c r="G65" s="25"/>
      <c r="H65" s="26"/>
      <c r="I65" s="156" t="e">
        <f>I64/1.2*0.2</f>
        <v>#VALUE!</v>
      </c>
      <c r="J65" s="157"/>
      <c r="K65" s="77"/>
    </row>
    <row r="128" spans="1:11" s="18" customFormat="1" ht="17.25" customHeight="1" x14ac:dyDescent="0.35">
      <c r="A128" s="6"/>
      <c r="B128" s="19"/>
      <c r="C128" s="6"/>
      <c r="D128" s="6"/>
      <c r="E128" s="6"/>
      <c r="F128" s="6"/>
      <c r="G128" s="83"/>
      <c r="H128" s="83"/>
      <c r="I128" s="83"/>
      <c r="J128" s="83"/>
      <c r="K128" s="6"/>
    </row>
  </sheetData>
  <autoFilter ref="A18:K64" xr:uid="{64E3C8BE-39C6-4C86-B994-55DD5C175E19}">
    <filterColumn colId="1" showButton="0"/>
    <filterColumn colId="2" showButton="0"/>
  </autoFilter>
  <mergeCells count="76">
    <mergeCell ref="H53:H54"/>
    <mergeCell ref="I53:I54"/>
    <mergeCell ref="H51:H52"/>
    <mergeCell ref="I51:I52"/>
    <mergeCell ref="G53:G54"/>
    <mergeCell ref="B41:D41"/>
    <mergeCell ref="B42:D42"/>
    <mergeCell ref="B43:D43"/>
    <mergeCell ref="B46:D46"/>
    <mergeCell ref="G51:G52"/>
    <mergeCell ref="A65:D65"/>
    <mergeCell ref="B50:D50"/>
    <mergeCell ref="B51:D52"/>
    <mergeCell ref="A64:D64"/>
    <mergeCell ref="B60:D60"/>
    <mergeCell ref="B61:D61"/>
    <mergeCell ref="B62:D62"/>
    <mergeCell ref="B55:D55"/>
    <mergeCell ref="B56:D56"/>
    <mergeCell ref="B57:D57"/>
    <mergeCell ref="B58:D58"/>
    <mergeCell ref="B21:D21"/>
    <mergeCell ref="B33:D33"/>
    <mergeCell ref="B34:D34"/>
    <mergeCell ref="B35:D35"/>
    <mergeCell ref="B28:D28"/>
    <mergeCell ref="A29:K29"/>
    <mergeCell ref="A31:A32"/>
    <mergeCell ref="B31:D32"/>
    <mergeCell ref="B22:D22"/>
    <mergeCell ref="B23:D23"/>
    <mergeCell ref="B26:D26"/>
    <mergeCell ref="B27:D27"/>
    <mergeCell ref="B24:D24"/>
    <mergeCell ref="B25:D25"/>
    <mergeCell ref="A47:A48"/>
    <mergeCell ref="B47:D48"/>
    <mergeCell ref="B36:D36"/>
    <mergeCell ref="B37:D37"/>
    <mergeCell ref="B38:D38"/>
    <mergeCell ref="B39:D39"/>
    <mergeCell ref="B40:D40"/>
    <mergeCell ref="A19:A20"/>
    <mergeCell ref="B19:D20"/>
    <mergeCell ref="A11:K11"/>
    <mergeCell ref="A14:A16"/>
    <mergeCell ref="B14:D16"/>
    <mergeCell ref="E14:E16"/>
    <mergeCell ref="H14:H16"/>
    <mergeCell ref="I14:I16"/>
    <mergeCell ref="J14:J16"/>
    <mergeCell ref="K14:K16"/>
    <mergeCell ref="F14:F16"/>
    <mergeCell ref="A12:K12"/>
    <mergeCell ref="G14:G16"/>
    <mergeCell ref="D8:F8"/>
    <mergeCell ref="A10:F10"/>
    <mergeCell ref="I65:J65"/>
    <mergeCell ref="B63:D63"/>
    <mergeCell ref="B44:D44"/>
    <mergeCell ref="A45:K45"/>
    <mergeCell ref="I64:J64"/>
    <mergeCell ref="A51:A52"/>
    <mergeCell ref="B49:D49"/>
    <mergeCell ref="B59:D59"/>
    <mergeCell ref="E51:E52"/>
    <mergeCell ref="A53:A54"/>
    <mergeCell ref="E53:E54"/>
    <mergeCell ref="B53:D54"/>
    <mergeCell ref="A17:K17"/>
    <mergeCell ref="B18:D18"/>
    <mergeCell ref="A1:C1"/>
    <mergeCell ref="E3:F3"/>
    <mergeCell ref="A5:C5"/>
    <mergeCell ref="D6:F6"/>
    <mergeCell ref="D7:F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4" fitToHeight="4" orientation="landscape" r:id="rId1"/>
  <headerFooter>
    <oddFooter xml:space="preserve">&amp;C                                                                      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 окна, б двери (2)</vt:lpstr>
      <vt:lpstr>'Форма КП окна, б двери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 Артем Сергеевич</dc:creator>
  <cp:lastModifiedBy>Савостян Елена Станиславовна</cp:lastModifiedBy>
  <cp:lastPrinted>2024-03-21T13:49:15Z</cp:lastPrinted>
  <dcterms:created xsi:type="dcterms:W3CDTF">2018-07-12T06:56:07Z</dcterms:created>
  <dcterms:modified xsi:type="dcterms:W3CDTF">2024-03-25T19:13:48Z</dcterms:modified>
</cp:coreProperties>
</file>